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3170" activeTab="0"/>
  </bookViews>
  <sheets>
    <sheet name="dB Calculator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<sst xmlns="http://schemas.openxmlformats.org/spreadsheetml/2006/main" count="41" uniqueCount="34">
  <si>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Decibel and Reflectivity Calculator</t>
  </si>
  <si>
    <t>This section converts two voltages to the voltage difference in decibels.</t>
  </si>
  <si>
    <t>Difference in decibels:</t>
  </si>
  <si>
    <t>Voltage 2 is:</t>
  </si>
  <si>
    <t>dB</t>
  </si>
  <si>
    <t>Enter a voltage ratio (2 = 2:1)</t>
  </si>
  <si>
    <t>This section accepts the absorption coefficient for an acoustic material you enter, and from that tells you how much</t>
  </si>
  <si>
    <t>Absorption coefficient:</t>
  </si>
  <si>
    <t>softer a reflection will be, as well as the resulting peak and null levels due to acoustic interference (comb filtering).</t>
  </si>
  <si>
    <t>Calculator copyright © 2011 by Ethan Winer &amp; Andrew Woodruff. All rights reserved.</t>
  </si>
  <si>
    <t>To use this calculator, replace the sample values shown as bold text in Column B.</t>
  </si>
  <si>
    <t>This section converts a decibel difference to a plus / minus voltage or SPL ratio.</t>
  </si>
  <si>
    <t>This section converts a ratio difference to plus / minus voltage or SPL decibel changes.</t>
  </si>
  <si>
    <t>This section accepts a reflection reduction in decibels after an absorber is applied, and returns the equivalent</t>
  </si>
  <si>
    <t>to 1</t>
  </si>
  <si>
    <t>Null depth 1/4 wavelength from a boundary:</t>
  </si>
  <si>
    <t>Peak height 1/2 wavelength from a boundary:</t>
  </si>
  <si>
    <t>Voltage ratio:</t>
  </si>
  <si>
    <t>Enter Voltage 1</t>
  </si>
  <si>
    <t>Enter Voltage 2</t>
  </si>
  <si>
    <t>dB greater than Voltage 1</t>
  </si>
  <si>
    <t>Equivalent percent distortion:</t>
  </si>
  <si>
    <t>Equivalent decibels distortion:</t>
  </si>
  <si>
    <t>%</t>
  </si>
  <si>
    <t>This section converts decibels distortion to percent and vice versa.</t>
  </si>
  <si>
    <t>absorption coefficient and peak/null values. Calculations assume a boundary that reflects 100% at all frequencies.</t>
  </si>
  <si>
    <t>Calculations assume a boundary that reflects 100% at all frequencies.</t>
  </si>
  <si>
    <t>dB compared to the incoming wave strength</t>
  </si>
  <si>
    <t>Enter a plus or minus decibel difference</t>
  </si>
  <si>
    <t>Enter Reflection SPL Reduction in dB (0 - Infinity)</t>
  </si>
  <si>
    <t>Reflection SPL will be:</t>
  </si>
  <si>
    <t>Enter number of dB down (0 - 100)</t>
  </si>
  <si>
    <t>Enter percent distortion (0.001 - 100)</t>
  </si>
  <si>
    <t>Enter an Absorption Coefficient (0.01 - 1)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</si>
</sst>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0"/>
    <numFmt numFmtId="165" formatCode="0.00000000000000000000"/>
    <numFmt numFmtId="166" formatCode="0.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2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5.57421875" style="0" customWidth="1"/>
    <col min="2" max="3" width="12.8515625" style="0" customWidth="1"/>
    <col min="13" max="13" width="11.7109375" style="0" customWidth="1"/>
  </cols>
  <sheetData>
    <row r="1" ht="15.75">
      <c r="A1" s="10" t="s">
        <v>0</v>
      </c>
    </row>
    <row r="2" ht="12.75">
      <c r="A2" s="3" t="s">
        <v>9</v>
      </c>
    </row>
    <row r="3" ht="12.75">
      <c r="A3" s="3"/>
    </row>
    <row r="4" ht="15.75">
      <c r="A4" s="10" t="s">
        <v>10</v>
      </c>
    </row>
    <row r="5" s="2" customFormat="1" ht="12.75"/>
    <row r="6" spans="1:3" ht="12.75">
      <c r="A6" s="2"/>
      <c r="B6" s="2"/>
      <c r="C6" s="2"/>
    </row>
    <row r="7" spans="1:3" ht="12.75">
      <c r="A7" s="5" t="s">
        <v>1</v>
      </c>
      <c r="B7" s="2"/>
      <c r="C7" s="2"/>
    </row>
    <row r="8" spans="1:3" ht="12.75">
      <c r="A8" s="1" t="s">
        <v>18</v>
      </c>
      <c r="B8" s="17">
        <v>1</v>
      </c>
      <c r="C8" s="1"/>
    </row>
    <row r="9" spans="1:3" ht="12.75">
      <c r="A9" s="1" t="s">
        <v>19</v>
      </c>
      <c r="B9" s="17">
        <v>2</v>
      </c>
      <c r="C9" s="1"/>
    </row>
    <row r="10" spans="1:3" ht="12.75">
      <c r="A10" s="2" t="s">
        <v>3</v>
      </c>
      <c r="B10" s="4" t="str">
        <f>FIXED(-20*LOG(B8/B9))</f>
        <v>6.02</v>
      </c>
      <c r="C10" t="s">
        <v>20</v>
      </c>
    </row>
    <row r="11" spans="1:3" ht="12.75">
      <c r="A11" s="2"/>
      <c r="B11" s="11"/>
      <c r="C11" s="2"/>
    </row>
    <row r="12" spans="1:3" ht="12.75">
      <c r="A12" s="2"/>
      <c r="B12" s="11"/>
      <c r="C12" s="2"/>
    </row>
    <row r="13" spans="1:3" ht="12.75">
      <c r="A13" s="2"/>
      <c r="B13" s="2"/>
      <c r="C13" s="2"/>
    </row>
    <row r="14" spans="1:3" ht="12.75">
      <c r="A14" s="5" t="s">
        <v>12</v>
      </c>
      <c r="B14" s="2"/>
      <c r="C14" s="2"/>
    </row>
    <row r="15" spans="1:3" ht="12.75">
      <c r="A15" s="1" t="s">
        <v>5</v>
      </c>
      <c r="B15" s="15">
        <v>2</v>
      </c>
      <c r="C15" s="7"/>
    </row>
    <row r="16" spans="1:3" ht="12.75">
      <c r="A16" s="2" t="s">
        <v>2</v>
      </c>
      <c r="B16" s="4" t="str">
        <f>FIXED(-20*LOG(1/B15))</f>
        <v>6.02</v>
      </c>
      <c r="C16" s="6" t="s">
        <v>4</v>
      </c>
    </row>
    <row r="17" spans="1:3" ht="12.75">
      <c r="A17" s="2"/>
      <c r="B17" s="4"/>
      <c r="C17" s="6"/>
    </row>
    <row r="18" spans="1:3" ht="12.75">
      <c r="A18" s="2"/>
      <c r="B18" s="2"/>
      <c r="C18" s="9"/>
    </row>
    <row r="19" spans="1:3" ht="12.75">
      <c r="A19" s="2"/>
      <c r="B19" s="2"/>
      <c r="C19" s="9"/>
    </row>
    <row r="20" spans="1:3" ht="12.75">
      <c r="A20" s="5" t="s">
        <v>11</v>
      </c>
      <c r="B20" s="2"/>
      <c r="C20" s="9"/>
    </row>
    <row r="21" spans="1:3" ht="12.75">
      <c r="A21" s="1" t="s">
        <v>28</v>
      </c>
      <c r="B21" s="15">
        <v>10</v>
      </c>
      <c r="C21" s="9"/>
    </row>
    <row r="22" spans="1:3" ht="12.75">
      <c r="A22" s="2" t="s">
        <v>17</v>
      </c>
      <c r="B22" s="4">
        <f>10^(B21/20)</f>
        <v>3.1622776601683795</v>
      </c>
      <c r="C22" s="9" t="s">
        <v>14</v>
      </c>
    </row>
    <row r="23" spans="1:3" ht="12.75">
      <c r="A23" s="2"/>
      <c r="B23" s="2"/>
      <c r="C23" s="9"/>
    </row>
    <row r="24" spans="1:3" ht="12.75">
      <c r="A24" s="2"/>
      <c r="B24" s="2"/>
      <c r="C24" s="9"/>
    </row>
    <row r="25" spans="1:3" ht="12.75">
      <c r="A25" s="2"/>
      <c r="B25" s="2"/>
      <c r="C25" s="9"/>
    </row>
    <row r="26" spans="1:3" ht="12.75">
      <c r="A26" s="5" t="s">
        <v>24</v>
      </c>
      <c r="B26" s="2"/>
      <c r="C26" s="9"/>
    </row>
    <row r="27" spans="1:3" ht="12.75">
      <c r="A27" s="1" t="s">
        <v>31</v>
      </c>
      <c r="B27" s="16">
        <v>60</v>
      </c>
      <c r="C27" s="12"/>
    </row>
    <row r="28" spans="1:3" ht="12.75">
      <c r="A28" s="2" t="s">
        <v>21</v>
      </c>
      <c r="B28" s="14">
        <f>(10^(-B27/20)*100)</f>
        <v>0.1</v>
      </c>
      <c r="C28" s="13" t="s">
        <v>23</v>
      </c>
    </row>
    <row r="29" spans="1:3" ht="12.75">
      <c r="A29" s="1" t="s">
        <v>32</v>
      </c>
      <c r="B29" s="16">
        <v>0.01</v>
      </c>
      <c r="C29" s="12"/>
    </row>
    <row r="30" spans="1:3" ht="12.75">
      <c r="A30" s="2" t="s">
        <v>22</v>
      </c>
      <c r="B30" s="12">
        <f>IF(B29&lt;=0,"Too small",20*LOG(B29/100))</f>
        <v>-80</v>
      </c>
      <c r="C30" s="13" t="s">
        <v>4</v>
      </c>
    </row>
    <row r="31" spans="1:3" ht="12.75">
      <c r="A31" s="2"/>
      <c r="B31" s="2"/>
      <c r="C31" s="9"/>
    </row>
    <row r="34" spans="1:3" ht="12.75">
      <c r="A34" s="5" t="s">
        <v>6</v>
      </c>
      <c r="B34" s="2"/>
      <c r="C34" s="9"/>
    </row>
    <row r="35" spans="1:3" ht="12.75">
      <c r="A35" s="5" t="s">
        <v>8</v>
      </c>
      <c r="B35" s="2"/>
      <c r="C35" s="9"/>
    </row>
    <row r="36" spans="1:3" ht="12.75">
      <c r="A36" s="5" t="s">
        <v>26</v>
      </c>
      <c r="B36" s="2"/>
      <c r="C36" s="9"/>
    </row>
    <row r="37" spans="1:3" ht="12.75">
      <c r="A37" s="1" t="s">
        <v>33</v>
      </c>
      <c r="B37" s="15">
        <v>0.5</v>
      </c>
      <c r="C37" s="7"/>
    </row>
    <row r="38" spans="1:3" ht="12.75">
      <c r="A38" s="2" t="s">
        <v>30</v>
      </c>
      <c r="B38" s="4">
        <f>IF(B37&gt;=1,"Infinity",10*LOG(1-B37))</f>
        <v>-3.010299956639812</v>
      </c>
      <c r="C38" s="6" t="s">
        <v>27</v>
      </c>
    </row>
    <row r="39" spans="1:3" ht="12.75">
      <c r="A39" s="2" t="s">
        <v>15</v>
      </c>
      <c r="B39" s="4" t="str">
        <f>IF(B37&gt;=1,"Infinity",FIXED(20*LOG(1-SQRT(1-B37))))</f>
        <v>-10.67</v>
      </c>
      <c r="C39" s="6" t="s">
        <v>27</v>
      </c>
    </row>
    <row r="40" spans="1:3" ht="12.75">
      <c r="A40" s="2" t="s">
        <v>16</v>
      </c>
      <c r="B40" s="4" t="str">
        <f>IF(B37&gt;=1,"Infinity",FIXED(20*LOG(1+SQRT(1-B37))))</f>
        <v>4.65</v>
      </c>
      <c r="C40" s="6" t="s">
        <v>27</v>
      </c>
    </row>
    <row r="41" spans="1:3" ht="12.75">
      <c r="A41" s="2"/>
      <c r="B41" s="2"/>
      <c r="C41" s="9"/>
    </row>
    <row r="42" spans="1:3" ht="12.75">
      <c r="A42" s="2"/>
      <c r="B42" s="2"/>
      <c r="C42" s="9"/>
    </row>
    <row r="43" spans="2:3" ht="12.75">
      <c r="B43" s="2"/>
      <c r="C43" s="9"/>
    </row>
    <row r="44" spans="1:3" ht="12.75">
      <c r="A44" s="5" t="s">
        <v>13</v>
      </c>
      <c r="B44" s="4"/>
      <c r="C44" s="8"/>
    </row>
    <row r="45" spans="1:3" ht="12.75">
      <c r="A45" s="5" t="s">
        <v>25</v>
      </c>
      <c r="B45" s="4"/>
      <c r="C45" s="8"/>
    </row>
    <row r="46" spans="1:3" ht="12.75">
      <c r="A46" s="1" t="s">
        <v>29</v>
      </c>
      <c r="B46" s="15">
        <v>6</v>
      </c>
      <c r="C46" s="6"/>
    </row>
    <row r="47" spans="1:3" ht="12.75">
      <c r="A47" s="2" t="s">
        <v>7</v>
      </c>
      <c r="B47" s="4" t="str">
        <f>IF(B46&lt;=0,"dB too small",FIXED(1-(POWER(10,-B46/20)^2)))</f>
        <v>0.75</v>
      </c>
      <c r="C47" s="8"/>
    </row>
    <row r="48" spans="1:3" ht="12.75">
      <c r="A48" s="2" t="s">
        <v>15</v>
      </c>
      <c r="B48" s="4" t="str">
        <f>IF(B46&lt;=0,"dB too small",FIXED(20*LOG(1-POWER(10,-B46/20))))</f>
        <v>-6.04</v>
      </c>
      <c r="C48" s="6" t="s">
        <v>27</v>
      </c>
    </row>
    <row r="49" spans="1:3" ht="12.75">
      <c r="A49" s="2" t="s">
        <v>16</v>
      </c>
      <c r="B49" s="4" t="str">
        <f>IF(B46&lt;=0,"dB too small",FIXED(20*LOG(1+POWER(10,-B46/20))))</f>
        <v>3.53</v>
      </c>
      <c r="C49" s="6" t="s">
        <v>27</v>
      </c>
    </row>
  </sheetData>
  <sheetProtection sheet="1" objects="1" scenarios="1"/>
  <conditionalFormatting sqref="B4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1200" verticalDpi="1200" orientation="portrait" r:id="rId1"/>
  <ignoredErrors>
    <ignoredError sqref="G44 H44:Q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Ethan Winer</dc:creator>
  <cp:keywords/>
  <dc:description/>
  <cp:lastModifiedBy>Ethan Winer</cp:lastModifiedBy>
  <dcterms:created xsi:type="dcterms:W3CDTF">2009-01-30T15:27:31Z</dcterms:created>
  <dcterms:modified xsi:type="dcterms:W3CDTF">2011-06-05T16:20:53Z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